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12_Vysvětlení č.12\Přílohy\"/>
    </mc:Choice>
  </mc:AlternateContent>
  <bookViews>
    <workbookView xWindow="240" yWindow="120" windowWidth="14940" windowHeight="9225"/>
  </bookViews>
  <sheets>
    <sheet name="PS 02-28-01_PS 02-28-01D" sheetId="5" r:id="rId1"/>
  </sheets>
  <calcPr calcId="152511"/>
</workbook>
</file>

<file path=xl/calcChain.xml><?xml version="1.0" encoding="utf-8"?>
<calcChain xmlns="http://schemas.openxmlformats.org/spreadsheetml/2006/main">
  <c r="I10" i="5" l="1"/>
  <c r="I14" i="5"/>
  <c r="O14" i="5"/>
  <c r="I18" i="5"/>
  <c r="O18" i="5"/>
  <c r="I22" i="5"/>
  <c r="O22" i="5"/>
  <c r="I26" i="5"/>
  <c r="O26" i="5"/>
  <c r="I30" i="5"/>
  <c r="O30" i="5"/>
  <c r="I34" i="5"/>
  <c r="O34" i="5"/>
  <c r="I38" i="5"/>
  <c r="O38" i="5"/>
  <c r="Q9" i="5"/>
  <c r="I9" i="5"/>
  <c r="I3" i="5"/>
  <c r="O10" i="5"/>
  <c r="R9" i="5"/>
  <c r="O9" i="5"/>
  <c r="O2" i="5"/>
</calcChain>
</file>

<file path=xl/sharedStrings.xml><?xml version="1.0" encoding="utf-8"?>
<sst xmlns="http://schemas.openxmlformats.org/spreadsheetml/2006/main" count="151" uniqueCount="78">
  <si>
    <t>Firma: SUDOP BRNO, spol. s r.o.</t>
  </si>
  <si>
    <t>ASPE10</t>
  </si>
  <si>
    <t>S</t>
  </si>
  <si>
    <t>Příloha k formuláři pro ocenění nabídky</t>
  </si>
  <si>
    <t xml:space="preserve">Stavba: </t>
  </si>
  <si>
    <t>18060</t>
  </si>
  <si>
    <t>Elektrizace trati vč. PEÚ Brno - Zastávka u Brna 1.etapa - po připomínkách      NESAHAT!!</t>
  </si>
  <si>
    <t>O</t>
  </si>
  <si>
    <t>Objekt:</t>
  </si>
  <si>
    <t>PS 02-28-01</t>
  </si>
  <si>
    <t>Brno-Horní Heršpice - Střelice, definitivní TZZ</t>
  </si>
  <si>
    <t>O1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</si>
  <si>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</si>
  <si>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</si>
  <si>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</si>
  <si>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</si>
  <si>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</si>
  <si>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</si>
  <si>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</si>
  <si>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</si>
  <si>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</si>
  <si>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</si>
  <si>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</si>
  <si>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</si>
  <si>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</si>
  <si>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</si>
  <si>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</si>
  <si>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</si>
  <si>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</si>
  <si>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</si>
  <si>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</si>
  <si>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</si>
  <si>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</si>
  <si>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</si>
  <si>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</si>
  <si>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</si>
  <si>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P</t>
  </si>
  <si>
    <t/>
  </si>
  <si>
    <t>PP</t>
  </si>
  <si>
    <t>VV</t>
  </si>
  <si>
    <t>TS</t>
  </si>
  <si>
    <t>7</t>
  </si>
  <si>
    <t>8</t>
  </si>
  <si>
    <t>KUS</t>
  </si>
  <si>
    <t>75</t>
  </si>
  <si>
    <t>MONTÁŽ SDĚLOVACÍ A ZABEZPEČOVACÍ TECHNIKY</t>
  </si>
  <si>
    <t>75E117</t>
  </si>
  <si>
    <t>DOZOR PRACOVNÍKŮ PROVOZOVATELE PŘI PRÁCI NA ŽIVÉM ZAŘÍZENÍ</t>
  </si>
  <si>
    <t>HOD</t>
  </si>
  <si>
    <t>Podle Tech.zprávy</t>
  </si>
  <si>
    <t>1. Položka obsahuje: 
 – při provádění prací na zařízení, které je v provozu, určují pracovníci správy dopravní cesty kdy a jak je možné potřebný zásah provést 
 – ztrátu času pracovníků prozozovatele, kteří tento čas využijí ve prospěch prováděné stavby 
2. Položka neobsahuje: 
 X 
3. Způsob měření: 
Udává se počet hodin provádění dozoru, revize nebo práce.</t>
  </si>
  <si>
    <t>75E127</t>
  </si>
  <si>
    <t>CELKOVÁ PROHLÍDKA ZAŘÍZENÍ A VYHOTOVENÍ REVIZNÍ ZPRÁVY</t>
  </si>
  <si>
    <t>1. Položka obsahuje: 
 – kontrola zařízení, zda odpovídá podmínkám pro bezpečný provoz, včetně potřebných měření a vyhotovení revizní zprávy odpovědným pracovníkem 
 – vlastní kontrolu, příslušná měření a zpracování revizní zprávy 
2. Položka neobsahuje: 
 X 
3. Způsob měření: 
Udává se počet hodin provádění dozoru, revize nebo práce.</t>
  </si>
  <si>
    <t>75E1B7</t>
  </si>
  <si>
    <t>REGULACE A ZKOUŠENÍ ZABEZPEČOVACÍHO ZAŘÍZENÍ</t>
  </si>
  <si>
    <t>1. Položka obsahuje: 
 – zajištění a provedení čiností určenných položkou včetně dodávky potřebného pomocného materiálu a dopravy na místo určení 
 – provedení zkušebního provozu se všemi pomocnými a doplňujícími pracemi a součástmi, případné použití mechanizmů 
2. Položka neobsahuje: 
 X 
3. Způsob měření: 
Udává se počet hodin provádění dozoru, revize nebo práce.</t>
  </si>
  <si>
    <t>75E1C7</t>
  </si>
  <si>
    <t>PROTOKOL UTZ</t>
  </si>
  <si>
    <t>1. Položka obsahuje: 
 – protokol autorizovanou osobou podle požadavku ČSN, včetně hodnocení 
2. Položka neobsahuje: 
 X 
3. Způsob měření: 
Udává se počet kusů kompletní konstrukce nebo práce.</t>
  </si>
  <si>
    <t>PS 02-28-01D</t>
  </si>
  <si>
    <t>část D t.ú. Brno-Horní Heršpice - Střelice, úprava AVV</t>
  </si>
  <si>
    <t>75C771</t>
  </si>
  <si>
    <t>INFORMAČNÍ BOD AVV - DODÁVKA</t>
  </si>
  <si>
    <t>Podle situačního schema</t>
  </si>
  <si>
    <t>1. Položka obsahuje: – dodávka informačního bodu AVV včetně potřebného pomocného materiálu a dopravy do staveništního skladu – dodávku informačního bodu AVV včetně pomocného materiálu, dopravu do staveništního skladu 2. Položka neobsahuje: X 3. Způsob měření: Udává se počet kusů kompletní konstrukce nebo práce</t>
  </si>
  <si>
    <t>75C777</t>
  </si>
  <si>
    <t>INFORMAČNÍ BOD AVV - MONTÁŽ</t>
  </si>
  <si>
    <t>1. Položka obsahuje: – vyměření místa umístění, montáž informačního bodu AVV – montáž informačního bodu AVV se všemi pomocnými a doplňujícími pracemi a součástmi, případné použití mechanizmů, včetně dopravy ze skladu k místu montáže 2. Položka neobsahuje: X 3. Způsob měření: Udává se počet kusů kompletní konstrukce nebo práce. SFDI</t>
  </si>
  <si>
    <t>75F237</t>
  </si>
  <si>
    <t>ZAMĚŘOVÁNÍ, ZNAČKOVÁNÍ A VYHODNOCENÍ DAT INFRASTRUKTURY</t>
  </si>
  <si>
    <t>km</t>
  </si>
  <si>
    <t>1. Položka obsahuje: 
 – označkování prvků infrastruktury, zaměření pro balízy a pro RBC, jízdu drážního vozidla včetně jeho pronájmu,vyhodnocení záznamů 
2. Položka neobsahuje: 
 X 
3. Způsob měření: 
Udává se délka zaměřovaného úseku v km.</t>
  </si>
  <si>
    <t>R75C771</t>
  </si>
  <si>
    <t>Dodávka upevňovací soupravy informačního bodu zařízení AVV-MIB</t>
  </si>
  <si>
    <t>1. Položka obsahuje: 
 – dodávka upevňovací soupravy MIB včetně potřebného pomocného materiálu a dopravy do staveništního skladu 
2. Položka neobsahuje: 
 X 
3. Způsob měření: 
Udává se počet kusů kompletní konstrukce nebo práce.</t>
  </si>
  <si>
    <t>PS 02-28-01D_a</t>
  </si>
  <si>
    <t>oprava č.1 ze dne 19.11.2019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</si>
</sst>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</font>
    <font>
      <b/>
      <sz val="16"/>
      <color indexed="8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i/>
      <sz val="10"/>
      <name val="Arial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4" fillId="2" borderId="0" xfId="0" applyFont="1" applyFill="1">
      <alignment vertical="center"/>
    </xf>
    <xf numFmtId="0" fontId="4" fillId="2" borderId="0" xfId="0" applyFont="1" applyFill="1" applyAlignment="1">
      <alignment horizontal="left" vertical="center"/>
    </xf>
    <xf numFmtId="0" fontId="3" fillId="3" borderId="4" xfId="0" applyFont="1" applyFill="1" applyBorder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left" vertical="center"/>
    </xf>
    <xf numFmtId="0" fontId="0" fillId="0" borderId="4" xfId="0" applyBorder="1">
      <alignment vertical="center"/>
    </xf>
    <xf numFmtId="0" fontId="0" fillId="2" borderId="5" xfId="0" applyFill="1" applyBorder="1">
      <alignment vertical="center"/>
    </xf>
    <xf numFmtId="0" fontId="2" fillId="2" borderId="5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 wrapText="1"/>
    </xf>
    <xf numFmtId="4" fontId="2" fillId="2" borderId="5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0" fillId="0" borderId="3" xfId="0" applyBorder="1" applyAlignment="1">
      <alignment vertical="top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4" xfId="0" applyFont="1" applyBorder="1" applyAlignment="1">
      <alignment horizontal="left" vertical="center" wrapText="1"/>
    </xf>
    <xf numFmtId="4" fontId="0" fillId="2" borderId="4" xfId="0" applyNumberFormat="1" applyFill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3" fillId="3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51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tabSelected="1" zoomScaleNormal="100" workbookViewId="0">
      <pane ySplit="8" topLeftCell="A9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16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28" t="s">
        <v>77</v>
      </c>
      <c r="I2" s="3"/>
      <c r="O2">
        <f>0+O9</f>
        <v>0</v>
      </c>
      <c r="P2" t="s">
        <v>16</v>
      </c>
    </row>
    <row r="3" spans="1:18" ht="15" customHeight="1" x14ac:dyDescent="0.2">
      <c r="A3" t="s">
        <v>2</v>
      </c>
      <c r="B3" s="6" t="s">
        <v>4</v>
      </c>
      <c r="C3" s="30" t="s">
        <v>5</v>
      </c>
      <c r="D3" s="31"/>
      <c r="E3" s="7" t="s">
        <v>6</v>
      </c>
      <c r="F3" s="1"/>
      <c r="G3" s="4"/>
      <c r="H3" s="27" t="s">
        <v>76</v>
      </c>
      <c r="I3" s="25">
        <f>0+I9</f>
        <v>0</v>
      </c>
      <c r="O3" t="s">
        <v>13</v>
      </c>
      <c r="P3" t="s">
        <v>17</v>
      </c>
    </row>
    <row r="4" spans="1:18" ht="15" customHeight="1" x14ac:dyDescent="0.2">
      <c r="A4" t="s">
        <v>7</v>
      </c>
      <c r="B4" s="6" t="s">
        <v>8</v>
      </c>
      <c r="C4" s="30" t="s">
        <v>9</v>
      </c>
      <c r="D4" s="31"/>
      <c r="E4" s="7" t="s">
        <v>10</v>
      </c>
      <c r="F4" s="1"/>
      <c r="G4" s="1"/>
      <c r="H4" s="5"/>
      <c r="I4" s="5"/>
      <c r="O4" t="s">
        <v>14</v>
      </c>
      <c r="P4" t="s">
        <v>17</v>
      </c>
    </row>
    <row r="5" spans="1:18" ht="12.75" customHeight="1" x14ac:dyDescent="0.2">
      <c r="A5" t="s">
        <v>11</v>
      </c>
      <c r="B5" s="9" t="s">
        <v>12</v>
      </c>
      <c r="C5" s="32" t="s">
        <v>60</v>
      </c>
      <c r="D5" s="33"/>
      <c r="E5" s="10" t="s">
        <v>61</v>
      </c>
      <c r="F5" s="3"/>
      <c r="G5" s="3"/>
      <c r="H5" s="3"/>
      <c r="I5" s="3"/>
      <c r="O5" t="s">
        <v>15</v>
      </c>
      <c r="P5" t="s">
        <v>17</v>
      </c>
    </row>
    <row r="6" spans="1:18" ht="12.75" customHeight="1" x14ac:dyDescent="0.2">
      <c r="A6" s="29" t="s">
        <v>18</v>
      </c>
      <c r="B6" s="29" t="s">
        <v>20</v>
      </c>
      <c r="C6" s="29" t="s">
        <v>22</v>
      </c>
      <c r="D6" s="29" t="s">
        <v>23</v>
      </c>
      <c r="E6" s="29" t="s">
        <v>24</v>
      </c>
      <c r="F6" s="29" t="s">
        <v>26</v>
      </c>
      <c r="G6" s="29" t="s">
        <v>28</v>
      </c>
      <c r="H6" s="29" t="s">
        <v>30</v>
      </c>
      <c r="I6" s="29"/>
    </row>
    <row r="7" spans="1:18" ht="12.75" customHeight="1" x14ac:dyDescent="0.2">
      <c r="A7" s="29"/>
      <c r="B7" s="29"/>
      <c r="C7" s="29"/>
      <c r="D7" s="29"/>
      <c r="E7" s="29"/>
      <c r="F7" s="29"/>
      <c r="G7" s="29"/>
      <c r="H7" s="8" t="s">
        <v>31</v>
      </c>
      <c r="I7" s="8" t="s">
        <v>33</v>
      </c>
    </row>
    <row r="8" spans="1:18" ht="12.75" customHeight="1" x14ac:dyDescent="0.2">
      <c r="A8" s="8" t="s">
        <v>19</v>
      </c>
      <c r="B8" s="8" t="s">
        <v>21</v>
      </c>
      <c r="C8" s="8" t="s">
        <v>17</v>
      </c>
      <c r="D8" s="8" t="s">
        <v>16</v>
      </c>
      <c r="E8" s="8" t="s">
        <v>25</v>
      </c>
      <c r="F8" s="8" t="s">
        <v>27</v>
      </c>
      <c r="G8" s="8" t="s">
        <v>29</v>
      </c>
      <c r="H8" s="8" t="s">
        <v>32</v>
      </c>
      <c r="I8" s="8" t="s">
        <v>34</v>
      </c>
    </row>
    <row r="9" spans="1:18" ht="12.75" customHeight="1" x14ac:dyDescent="0.2">
      <c r="A9" s="12" t="s">
        <v>35</v>
      </c>
      <c r="B9" s="12"/>
      <c r="C9" s="13" t="s">
        <v>44</v>
      </c>
      <c r="D9" s="12"/>
      <c r="E9" s="14" t="s">
        <v>45</v>
      </c>
      <c r="F9" s="12"/>
      <c r="G9" s="12"/>
      <c r="H9" s="12"/>
      <c r="I9" s="15">
        <f>0+Q9</f>
        <v>0</v>
      </c>
      <c r="O9">
        <f>0+R9</f>
        <v>0</v>
      </c>
      <c r="Q9">
        <f>0+I10+I14+I18+I22+I26+I30+I34+I38</f>
        <v>0</v>
      </c>
      <c r="R9">
        <f>0+O10+O14+O18+O22+O26+O30+O34+O38</f>
        <v>0</v>
      </c>
    </row>
    <row r="10" spans="1:18" x14ac:dyDescent="0.2">
      <c r="A10" s="11" t="s">
        <v>36</v>
      </c>
      <c r="B10" s="16" t="s">
        <v>21</v>
      </c>
      <c r="C10" s="16" t="s">
        <v>62</v>
      </c>
      <c r="D10" s="11" t="s">
        <v>37</v>
      </c>
      <c r="E10" s="17" t="s">
        <v>63</v>
      </c>
      <c r="F10" s="18" t="s">
        <v>43</v>
      </c>
      <c r="G10" s="26">
        <v>14</v>
      </c>
      <c r="H10" s="20">
        <v>0</v>
      </c>
      <c r="I10" s="20">
        <f>ROUND(ROUND(H10,2)*ROUND(G10,3),2)</f>
        <v>0</v>
      </c>
      <c r="O10">
        <f>(I10*21)/100</f>
        <v>0</v>
      </c>
      <c r="P10" t="s">
        <v>17</v>
      </c>
    </row>
    <row r="11" spans="1:18" x14ac:dyDescent="0.2">
      <c r="A11" s="21" t="s">
        <v>38</v>
      </c>
      <c r="E11" s="22" t="s">
        <v>37</v>
      </c>
    </row>
    <row r="12" spans="1:18" x14ac:dyDescent="0.2">
      <c r="A12" s="23" t="s">
        <v>39</v>
      </c>
      <c r="E12" s="24" t="s">
        <v>64</v>
      </c>
    </row>
    <row r="13" spans="1:18" ht="63.75" x14ac:dyDescent="0.2">
      <c r="A13" t="s">
        <v>40</v>
      </c>
      <c r="E13" s="22" t="s">
        <v>65</v>
      </c>
    </row>
    <row r="14" spans="1:18" x14ac:dyDescent="0.2">
      <c r="A14" s="11" t="s">
        <v>36</v>
      </c>
      <c r="B14" s="16" t="s">
        <v>17</v>
      </c>
      <c r="C14" s="16" t="s">
        <v>66</v>
      </c>
      <c r="D14" s="11" t="s">
        <v>37</v>
      </c>
      <c r="E14" s="17" t="s">
        <v>67</v>
      </c>
      <c r="F14" s="18" t="s">
        <v>43</v>
      </c>
      <c r="G14" s="26">
        <v>14</v>
      </c>
      <c r="H14" s="20">
        <v>0</v>
      </c>
      <c r="I14" s="20">
        <f>ROUND(ROUND(H14,2)*ROUND(G14,3),2)</f>
        <v>0</v>
      </c>
      <c r="O14">
        <f>(I14*21)/100</f>
        <v>0</v>
      </c>
      <c r="P14" t="s">
        <v>17</v>
      </c>
    </row>
    <row r="15" spans="1:18" x14ac:dyDescent="0.2">
      <c r="A15" s="21" t="s">
        <v>38</v>
      </c>
      <c r="E15" s="22" t="s">
        <v>37</v>
      </c>
    </row>
    <row r="16" spans="1:18" x14ac:dyDescent="0.2">
      <c r="A16" s="23" t="s">
        <v>39</v>
      </c>
      <c r="E16" s="24" t="s">
        <v>64</v>
      </c>
    </row>
    <row r="17" spans="1:16" ht="63.75" x14ac:dyDescent="0.2">
      <c r="A17" t="s">
        <v>40</v>
      </c>
      <c r="E17" s="22" t="s">
        <v>68</v>
      </c>
    </row>
    <row r="18" spans="1:16" x14ac:dyDescent="0.2">
      <c r="A18" s="11" t="s">
        <v>36</v>
      </c>
      <c r="B18" s="16" t="s">
        <v>16</v>
      </c>
      <c r="C18" s="16" t="s">
        <v>46</v>
      </c>
      <c r="D18" s="11" t="s">
        <v>37</v>
      </c>
      <c r="E18" s="17" t="s">
        <v>47</v>
      </c>
      <c r="F18" s="18" t="s">
        <v>48</v>
      </c>
      <c r="G18" s="19">
        <v>80</v>
      </c>
      <c r="H18" s="20">
        <v>0</v>
      </c>
      <c r="I18" s="20">
        <f>ROUND(ROUND(H18,2)*ROUND(G18,3),2)</f>
        <v>0</v>
      </c>
      <c r="O18">
        <f>(I18*21)/100</f>
        <v>0</v>
      </c>
      <c r="P18" t="s">
        <v>17</v>
      </c>
    </row>
    <row r="19" spans="1:16" x14ac:dyDescent="0.2">
      <c r="A19" s="21" t="s">
        <v>38</v>
      </c>
      <c r="E19" s="22" t="s">
        <v>37</v>
      </c>
    </row>
    <row r="20" spans="1:16" x14ac:dyDescent="0.2">
      <c r="A20" s="23" t="s">
        <v>39</v>
      </c>
      <c r="E20" s="24" t="s">
        <v>49</v>
      </c>
    </row>
    <row r="21" spans="1:16" ht="114.75" x14ac:dyDescent="0.2">
      <c r="A21" t="s">
        <v>40</v>
      </c>
      <c r="E21" s="22" t="s">
        <v>50</v>
      </c>
    </row>
    <row r="22" spans="1:16" x14ac:dyDescent="0.2">
      <c r="A22" s="11" t="s">
        <v>36</v>
      </c>
      <c r="B22" s="16" t="s">
        <v>25</v>
      </c>
      <c r="C22" s="16" t="s">
        <v>51</v>
      </c>
      <c r="D22" s="11" t="s">
        <v>37</v>
      </c>
      <c r="E22" s="17" t="s">
        <v>52</v>
      </c>
      <c r="F22" s="18" t="s">
        <v>48</v>
      </c>
      <c r="G22" s="19">
        <v>20</v>
      </c>
      <c r="H22" s="20">
        <v>0</v>
      </c>
      <c r="I22" s="20">
        <f>ROUND(ROUND(H22,2)*ROUND(G22,3),2)</f>
        <v>0</v>
      </c>
      <c r="O22">
        <f>(I22*21)/100</f>
        <v>0</v>
      </c>
      <c r="P22" t="s">
        <v>17</v>
      </c>
    </row>
    <row r="23" spans="1:16" x14ac:dyDescent="0.2">
      <c r="A23" s="21" t="s">
        <v>38</v>
      </c>
      <c r="E23" s="22" t="s">
        <v>37</v>
      </c>
    </row>
    <row r="24" spans="1:16" x14ac:dyDescent="0.2">
      <c r="A24" s="23" t="s">
        <v>39</v>
      </c>
      <c r="E24" s="24" t="s">
        <v>49</v>
      </c>
    </row>
    <row r="25" spans="1:16" ht="102" x14ac:dyDescent="0.2">
      <c r="A25" t="s">
        <v>40</v>
      </c>
      <c r="E25" s="22" t="s">
        <v>53</v>
      </c>
    </row>
    <row r="26" spans="1:16" x14ac:dyDescent="0.2">
      <c r="A26" s="11" t="s">
        <v>36</v>
      </c>
      <c r="B26" s="16" t="s">
        <v>27</v>
      </c>
      <c r="C26" s="16" t="s">
        <v>54</v>
      </c>
      <c r="D26" s="11" t="s">
        <v>37</v>
      </c>
      <c r="E26" s="17" t="s">
        <v>55</v>
      </c>
      <c r="F26" s="18" t="s">
        <v>48</v>
      </c>
      <c r="G26" s="19">
        <v>60</v>
      </c>
      <c r="H26" s="20">
        <v>0</v>
      </c>
      <c r="I26" s="20">
        <f>ROUND(ROUND(H26,2)*ROUND(G26,3),2)</f>
        <v>0</v>
      </c>
      <c r="O26">
        <f>(I26*21)/100</f>
        <v>0</v>
      </c>
      <c r="P26" t="s">
        <v>17</v>
      </c>
    </row>
    <row r="27" spans="1:16" x14ac:dyDescent="0.2">
      <c r="A27" s="21" t="s">
        <v>38</v>
      </c>
      <c r="E27" s="22" t="s">
        <v>37</v>
      </c>
    </row>
    <row r="28" spans="1:16" x14ac:dyDescent="0.2">
      <c r="A28" s="23" t="s">
        <v>39</v>
      </c>
      <c r="E28" s="24" t="s">
        <v>49</v>
      </c>
    </row>
    <row r="29" spans="1:16" ht="114.75" x14ac:dyDescent="0.2">
      <c r="A29" t="s">
        <v>40</v>
      </c>
      <c r="E29" s="22" t="s">
        <v>56</v>
      </c>
    </row>
    <row r="30" spans="1:16" x14ac:dyDescent="0.2">
      <c r="A30" s="11" t="s">
        <v>36</v>
      </c>
      <c r="B30" s="16" t="s">
        <v>29</v>
      </c>
      <c r="C30" s="16" t="s">
        <v>57</v>
      </c>
      <c r="D30" s="11" t="s">
        <v>37</v>
      </c>
      <c r="E30" s="17" t="s">
        <v>58</v>
      </c>
      <c r="F30" s="18" t="s">
        <v>43</v>
      </c>
      <c r="G30" s="19">
        <v>1</v>
      </c>
      <c r="H30" s="20">
        <v>0</v>
      </c>
      <c r="I30" s="20">
        <f>ROUND(ROUND(H30,2)*ROUND(G30,3),2)</f>
        <v>0</v>
      </c>
      <c r="O30">
        <f>(I30*21)/100</f>
        <v>0</v>
      </c>
      <c r="P30" t="s">
        <v>17</v>
      </c>
    </row>
    <row r="31" spans="1:16" x14ac:dyDescent="0.2">
      <c r="A31" s="21" t="s">
        <v>38</v>
      </c>
      <c r="E31" s="22" t="s">
        <v>37</v>
      </c>
    </row>
    <row r="32" spans="1:16" x14ac:dyDescent="0.2">
      <c r="A32" s="23" t="s">
        <v>39</v>
      </c>
      <c r="E32" s="24" t="s">
        <v>49</v>
      </c>
    </row>
    <row r="33" spans="1:16" ht="76.5" x14ac:dyDescent="0.2">
      <c r="A33" t="s">
        <v>40</v>
      </c>
      <c r="E33" s="22" t="s">
        <v>59</v>
      </c>
    </row>
    <row r="34" spans="1:16" x14ac:dyDescent="0.2">
      <c r="A34" s="11" t="s">
        <v>36</v>
      </c>
      <c r="B34" s="16" t="s">
        <v>41</v>
      </c>
      <c r="C34" s="16" t="s">
        <v>69</v>
      </c>
      <c r="D34" s="11" t="s">
        <v>37</v>
      </c>
      <c r="E34" s="17" t="s">
        <v>70</v>
      </c>
      <c r="F34" s="18" t="s">
        <v>71</v>
      </c>
      <c r="G34" s="19">
        <v>7.6</v>
      </c>
      <c r="H34" s="20">
        <v>0</v>
      </c>
      <c r="I34" s="20">
        <f>ROUND(ROUND(H34,2)*ROUND(G34,3),2)</f>
        <v>0</v>
      </c>
      <c r="O34">
        <f>(I34*21)/100</f>
        <v>0</v>
      </c>
      <c r="P34" t="s">
        <v>17</v>
      </c>
    </row>
    <row r="35" spans="1:16" x14ac:dyDescent="0.2">
      <c r="A35" s="21" t="s">
        <v>38</v>
      </c>
      <c r="E35" s="22" t="s">
        <v>37</v>
      </c>
    </row>
    <row r="36" spans="1:16" x14ac:dyDescent="0.2">
      <c r="A36" s="23" t="s">
        <v>39</v>
      </c>
      <c r="E36" s="24" t="s">
        <v>64</v>
      </c>
    </row>
    <row r="37" spans="1:16" ht="89.25" x14ac:dyDescent="0.2">
      <c r="A37" t="s">
        <v>40</v>
      </c>
      <c r="E37" s="22" t="s">
        <v>72</v>
      </c>
    </row>
    <row r="38" spans="1:16" x14ac:dyDescent="0.2">
      <c r="A38" s="11" t="s">
        <v>36</v>
      </c>
      <c r="B38" s="16" t="s">
        <v>42</v>
      </c>
      <c r="C38" s="16" t="s">
        <v>73</v>
      </c>
      <c r="D38" s="11" t="s">
        <v>37</v>
      </c>
      <c r="E38" s="17" t="s">
        <v>74</v>
      </c>
      <c r="F38" s="18" t="s">
        <v>43</v>
      </c>
      <c r="G38" s="19">
        <v>16</v>
      </c>
      <c r="H38" s="20">
        <v>0</v>
      </c>
      <c r="I38" s="20">
        <f>ROUND(ROUND(H38,2)*ROUND(G38,3),2)</f>
        <v>0</v>
      </c>
      <c r="O38">
        <f>(I38*21)/100</f>
        <v>0</v>
      </c>
      <c r="P38" t="s">
        <v>17</v>
      </c>
    </row>
    <row r="39" spans="1:16" x14ac:dyDescent="0.2">
      <c r="A39" s="21" t="s">
        <v>38</v>
      </c>
      <c r="E39" s="22" t="s">
        <v>37</v>
      </c>
    </row>
    <row r="40" spans="1:16" x14ac:dyDescent="0.2">
      <c r="A40" s="23" t="s">
        <v>39</v>
      </c>
      <c r="E40" s="24" t="s">
        <v>64</v>
      </c>
    </row>
    <row r="41" spans="1:16" ht="102" x14ac:dyDescent="0.2">
      <c r="A41" t="s">
        <v>40</v>
      </c>
      <c r="E41" s="22" t="s">
        <v>75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02-28-01_PS 02-28-01D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Füll David Ing.</dc:creator>
  <cp:lastModifiedBy>stara</cp:lastModifiedBy>
  <dcterms:created xsi:type="dcterms:W3CDTF">2019-11-19T12:00:26Z</dcterms:created>
  <dcterms:modified xsi:type="dcterms:W3CDTF">2019-11-20T15:38:13Z</dcterms:modified>
</cp:coreProperties>
</file>